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uomenvesilaitosyhdist.sharepoint.com/sites/Toimistotiimi/Jaetut asiakirjat/General/ARKISTO/JULKAISU/Kuntapäättäjien perehdyttämiseen esitysmateriaali/"/>
    </mc:Choice>
  </mc:AlternateContent>
  <xr:revisionPtr revIDLastSave="0" documentId="8_{5B34893C-DD49-447B-9A19-0190D3E1E067}" xr6:coauthVersionLast="47" xr6:coauthVersionMax="47" xr10:uidLastSave="{00000000-0000-0000-0000-000000000000}"/>
  <bookViews>
    <workbookView xWindow="-120" yWindow="-120" windowWidth="38640" windowHeight="21120" xr2:uid="{01050044-DF44-4C5A-A786-DF5D979E2376}"/>
  </bookViews>
  <sheets>
    <sheet name="Sisällysluettelo" sheetId="3" r:id="rId1"/>
    <sheet name="Investoinnit, poistot, velat" sheetId="5" r:id="rId2"/>
    <sheet name="Investointisuunnitelma" sheetId="18" r:id="rId3"/>
    <sheet name="Toimintakulut" sheetId="10" r:id="rId4"/>
    <sheet name="Talous 2021-2025" sheetId="6" r:id="rId5"/>
    <sheet name="Taloussuunnitelma 2025-2029" sheetId="21" r:id="rId6"/>
    <sheet name="Liikevaihto" sheetId="8" r:id="rId7"/>
    <sheet name="Talousveden saatavuus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  <c r="D5" i="18" s="1"/>
  <c r="E5" i="18" s="1"/>
  <c r="F5" i="18" s="1"/>
  <c r="G5" i="18" s="1"/>
  <c r="H5" i="18" s="1"/>
  <c r="I5" i="18" s="1"/>
  <c r="J5" i="18" s="1"/>
  <c r="K5" i="18" s="1"/>
  <c r="B16" i="8" l="1"/>
  <c r="C7" i="5"/>
  <c r="B17" i="10"/>
  <c r="D7" i="5"/>
  <c r="E7" i="5" s="1"/>
  <c r="F7" i="5" s="1"/>
  <c r="G7" i="5" s="1"/>
  <c r="H7" i="5" s="1"/>
  <c r="I7" i="5" s="1"/>
  <c r="J7" i="5" s="1"/>
  <c r="K7" i="5" s="1"/>
  <c r="C5" i="5"/>
  <c r="D5" i="5" s="1"/>
  <c r="E5" i="5" s="1"/>
  <c r="F5" i="5" s="1"/>
  <c r="G5" i="5" s="1"/>
  <c r="H5" i="5" s="1"/>
  <c r="I5" i="5" s="1"/>
  <c r="J5" i="5" s="1"/>
  <c r="K5" i="5" s="1"/>
</calcChain>
</file>

<file path=xl/sharedStrings.xml><?xml version="1.0" encoding="utf-8"?>
<sst xmlns="http://schemas.openxmlformats.org/spreadsheetml/2006/main" count="98" uniqueCount="59">
  <si>
    <t>Vesihuoltoa kuntapäättäjille diasetin kuvaajien tietojen täyttö</t>
  </si>
  <si>
    <t>Sisällysluettelo</t>
  </si>
  <si>
    <t>Nimi</t>
  </si>
  <si>
    <t>Kuvaus</t>
  </si>
  <si>
    <t>Syötä laitoksen omat tiedot</t>
  </si>
  <si>
    <t>Laskutettu talousvesimäärä (m3/vuosi)</t>
  </si>
  <si>
    <t>Veden ominaiskäyttö (l/as/d)</t>
  </si>
  <si>
    <t>Säädä kaavion akselin asetuksista sopivat rajat, mikäli eivät päivity automaattisesti.</t>
  </si>
  <si>
    <t>Toteutuneet</t>
  </si>
  <si>
    <t>Investoinnit</t>
  </si>
  <si>
    <t>Poistot</t>
  </si>
  <si>
    <t>Velat</t>
  </si>
  <si>
    <t>yksikkö milj. euroa</t>
  </si>
  <si>
    <t>Tarvittaessa muokkaa yksikköä</t>
  </si>
  <si>
    <t>Investointi tyypit</t>
  </si>
  <si>
    <t>Uudisrakentaminen</t>
  </si>
  <si>
    <t>Saneeraus</t>
  </si>
  <si>
    <t>Liikevaihto</t>
  </si>
  <si>
    <t>Käyttökulut</t>
  </si>
  <si>
    <t>Milj. euro</t>
  </si>
  <si>
    <t>Kuvaaja laskee prosenttiosuudet automaattisesti vertaamalla kategorioita. Mikäli lisäät kategorioita lisäämällä rivejä, tarkista että ne tulevat mukaan kuvaajaan. Liikevaihto (kuvaajan otsikossa) pitää päivittää Powerpoint-diaan!</t>
  </si>
  <si>
    <t>Perusmaksut - Jätevesi</t>
  </si>
  <si>
    <t>Perusmaksut - Vesi</t>
  </si>
  <si>
    <t>Vedenmyynti</t>
  </si>
  <si>
    <t>Jätevesilaskutus</t>
  </si>
  <si>
    <t>Asennustoiminta</t>
  </si>
  <si>
    <t>Yhteensä (summa)</t>
  </si>
  <si>
    <t>Kuvaaja laskee prosenttiosuudet automaattisesti vertaamalla kategorioita. Mikäli lisäät kategorioita lisäämällä rivejä, tarkista että ne tulevat mukaan kuvaajaan. Käyttökulut (kuvaajan otsikossa) pitää päivittää Powerpoint-diaan!</t>
  </si>
  <si>
    <t>Henkilöstö</t>
  </si>
  <si>
    <t>Ostopalvelut</t>
  </si>
  <si>
    <t>Lietteen käsittely</t>
  </si>
  <si>
    <t>Kemikaalit</t>
  </si>
  <si>
    <t>Sähkö</t>
  </si>
  <si>
    <t>Muut tarvikkeet</t>
  </si>
  <si>
    <t>Muut kulut</t>
  </si>
  <si>
    <t>Muut (lietteen vastaanotto)</t>
  </si>
  <si>
    <t>Investoinnit, poistot ja velat</t>
  </si>
  <si>
    <t>Talousveden saatavuus</t>
  </si>
  <si>
    <t>Suunnitelma</t>
  </si>
  <si>
    <t>Kuvaaja: Investoinnit, poistot ja velat</t>
  </si>
  <si>
    <t>Kuvaaja: Vesihuoltolaitoksen investointisuunnitelma</t>
  </si>
  <si>
    <t>Kuvaaja: Vesihuoltolaitoksen talous, Liikevaihto ja käyttökulut</t>
  </si>
  <si>
    <t>Kuvaaja: Maksujen periaatteet,  Liikevaihto</t>
  </si>
  <si>
    <t>Kuvaaja: Talousveden saatavuus vuosittain</t>
  </si>
  <si>
    <t>Maksujen periaatteet,  Liikevaihto</t>
  </si>
  <si>
    <t>Talousveden saatavuus vesihuoltolaitoksessa</t>
  </si>
  <si>
    <t>Investointisuunitelma</t>
  </si>
  <si>
    <t>Vesihuoltolaitoksen investointisuunnitelma</t>
  </si>
  <si>
    <t>Kuvaaja: Vesihuoltolaitoksen talous, Investoinnit 2021-2025</t>
  </si>
  <si>
    <t>Liikevaihto ja käyttökulut 2021-2025</t>
  </si>
  <si>
    <t>Investoinnit 2021-2025</t>
  </si>
  <si>
    <t>Kuvaaja: Vesihuoltolaitoksen taloussuunnitelma 2025-2029</t>
  </si>
  <si>
    <t>Investoinnit 2025-2029</t>
  </si>
  <si>
    <t>Kuvaaja: Toimintakulut</t>
  </si>
  <si>
    <t>Toimintakulut</t>
  </si>
  <si>
    <t>Talous 2021-2025</t>
  </si>
  <si>
    <t>Vesihuoltolaitoksen talous, Investoinnit 2021-2025 ja Liikevaihto ja käyttökulut</t>
  </si>
  <si>
    <t>Vesihuoltolaitoksen taloussuunnitelma 2025-2029</t>
  </si>
  <si>
    <t>Taloussuunnitelma 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</si>
</sst>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B]#,##0;\(#,##0\)"/>
    <numFmt numFmtId="165" formatCode="0.0"/>
    <numFmt numFmtId="166" formatCode="0.000"/>
    <numFmt numFmtId="167" formatCode="0.0000"/>
  </numFmts>
  <fonts count="13">
    <font>
      <sz val="11"/>
      <color theme="1"/>
      <name val="Source Sans 3 Medium"/>
      <family val="2"/>
      <scheme val="minor"/>
    </font>
    <font>
      <b/>
      <sz val="11"/>
      <color theme="1"/>
      <name val="Source Sans 3 Medium"/>
      <family val="2"/>
      <scheme val="minor"/>
    </font>
    <font>
      <b/>
      <sz val="14"/>
      <color theme="1"/>
      <name val="Source Sans 3 Medium"/>
      <family val="2"/>
      <scheme val="minor"/>
    </font>
    <font>
      <b/>
      <i/>
      <sz val="11"/>
      <color theme="1"/>
      <name val="Source Sans 3 Medium"/>
      <family val="2"/>
      <scheme val="minor"/>
    </font>
    <font>
      <u/>
      <sz val="11"/>
      <color theme="10"/>
      <name val="Source Sans 3 Medium"/>
      <family val="2"/>
      <scheme val="minor"/>
    </font>
    <font>
      <sz val="8"/>
      <name val="Source Sans 3 Medium"/>
      <family val="2"/>
      <scheme val="minor"/>
    </font>
    <font>
      <sz val="11"/>
      <color rgb="FF3F3F76"/>
      <name val="Source Sans 3 Medium"/>
      <family val="2"/>
      <scheme val="minor"/>
    </font>
    <font>
      <b/>
      <sz val="12"/>
      <color theme="1"/>
      <name val="Source Sans 3 Medium"/>
      <family val="2"/>
      <scheme val="minor"/>
    </font>
    <font>
      <sz val="11"/>
      <color rgb="FF000000"/>
      <name val="Source Sans 3 Medium"/>
      <family val="2"/>
      <scheme val="minor"/>
    </font>
    <font>
      <sz val="10"/>
      <color rgb="FF000000"/>
      <name val="Arial"/>
      <family val="2"/>
    </font>
    <font>
      <b/>
      <sz val="11"/>
      <color rgb="FFECA320"/>
      <name val="Source Sans 3 Medium"/>
      <family val="2"/>
      <scheme val="minor"/>
    </font>
    <font>
      <sz val="11"/>
      <color theme="1" tint="0.499984740745262"/>
      <name val="Source Sans 3 Medium"/>
      <family val="2"/>
      <scheme val="minor"/>
    </font>
    <font>
      <i/>
      <sz val="11"/>
      <color theme="1"/>
      <name val="Source Sans 3 Medium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5" borderId="5" applyNumberFormat="0" applyAlignment="0" applyProtection="0"/>
    <xf numFmtId="0" fontId="8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9" fillId="0" borderId="2" xfId="3" applyFont="1" applyBorder="1" applyAlignment="1">
      <alignment vertical="center" wrapText="1" readingOrder="1"/>
    </xf>
    <xf numFmtId="0" fontId="9" fillId="0" borderId="3" xfId="3" applyFont="1" applyBorder="1" applyAlignment="1">
      <alignment vertical="center" wrapText="1" readingOrder="1"/>
    </xf>
    <xf numFmtId="0" fontId="9" fillId="0" borderId="4" xfId="3" applyFont="1" applyBorder="1" applyAlignment="1">
      <alignment vertical="center" wrapText="1" readingOrder="1"/>
    </xf>
    <xf numFmtId="164" fontId="6" fillId="5" borderId="5" xfId="2" applyNumberFormat="1" applyAlignment="1">
      <alignment vertical="center" wrapText="1" readingOrder="1"/>
    </xf>
    <xf numFmtId="0" fontId="10" fillId="0" borderId="0" xfId="2" applyFont="1" applyFill="1" applyBorder="1"/>
    <xf numFmtId="0" fontId="7" fillId="0" borderId="0" xfId="0" applyFont="1"/>
    <xf numFmtId="0" fontId="6" fillId="5" borderId="5" xfId="2"/>
    <xf numFmtId="0" fontId="12" fillId="0" borderId="0" xfId="0" applyFont="1"/>
    <xf numFmtId="2" fontId="0" fillId="0" borderId="0" xfId="0" applyNumberFormat="1"/>
    <xf numFmtId="0" fontId="0" fillId="0" borderId="2" xfId="0" applyBorder="1"/>
    <xf numFmtId="0" fontId="0" fillId="0" borderId="6" xfId="0" applyBorder="1"/>
    <xf numFmtId="9" fontId="0" fillId="0" borderId="6" xfId="0" applyNumberFormat="1" applyBorder="1"/>
    <xf numFmtId="165" fontId="0" fillId="0" borderId="2" xfId="0" applyNumberFormat="1" applyBorder="1"/>
    <xf numFmtId="167" fontId="6" fillId="5" borderId="5" xfId="2" applyNumberFormat="1"/>
    <xf numFmtId="166" fontId="6" fillId="5" borderId="5" xfId="2" applyNumberFormat="1"/>
    <xf numFmtId="166" fontId="6" fillId="5" borderId="7" xfId="2" applyNumberFormat="1" applyBorder="1"/>
    <xf numFmtId="0" fontId="11" fillId="0" borderId="0" xfId="0" applyFont="1"/>
    <xf numFmtId="0" fontId="11" fillId="0" borderId="0" xfId="2" applyFont="1" applyFill="1" applyBorder="1"/>
    <xf numFmtId="0" fontId="6" fillId="5" borderId="8" xfId="2" applyBorder="1"/>
    <xf numFmtId="0" fontId="6" fillId="5" borderId="9" xfId="2" applyBorder="1"/>
    <xf numFmtId="0" fontId="0" fillId="0" borderId="10" xfId="0" applyBorder="1"/>
    <xf numFmtId="166" fontId="6" fillId="5" borderId="1" xfId="2" applyNumberFormat="1" applyBorder="1"/>
    <xf numFmtId="0" fontId="4" fillId="0" borderId="0" xfId="1" applyFill="1" applyBorder="1" applyAlignment="1">
      <alignment horizontal="center"/>
    </xf>
    <xf numFmtId="0" fontId="4" fillId="2" borderId="1" xfId="1" applyFill="1" applyBorder="1"/>
    <xf numFmtId="0" fontId="0" fillId="2" borderId="1" xfId="0" applyFill="1" applyBorder="1"/>
    <xf numFmtId="0" fontId="4" fillId="8" borderId="1" xfId="1" applyFill="1" applyBorder="1"/>
    <xf numFmtId="0" fontId="0" fillId="8" borderId="1" xfId="0" applyFill="1" applyBorder="1"/>
    <xf numFmtId="0" fontId="4" fillId="10" borderId="1" xfId="1" applyFill="1" applyBorder="1"/>
    <xf numFmtId="0" fontId="0" fillId="4" borderId="1" xfId="0" applyFill="1" applyBorder="1"/>
    <xf numFmtId="0" fontId="4" fillId="6" borderId="1" xfId="1" applyFill="1" applyBorder="1"/>
    <xf numFmtId="0" fontId="0" fillId="6" borderId="1" xfId="0" applyFill="1" applyBorder="1"/>
    <xf numFmtId="0" fontId="4" fillId="9" borderId="1" xfId="1" applyFill="1" applyBorder="1"/>
    <xf numFmtId="0" fontId="0" fillId="9" borderId="1" xfId="0" applyFill="1" applyBorder="1"/>
    <xf numFmtId="0" fontId="4" fillId="3" borderId="1" xfId="1" applyFill="1" applyBorder="1"/>
    <xf numFmtId="0" fontId="0" fillId="3" borderId="1" xfId="0" applyFill="1" applyBorder="1"/>
    <xf numFmtId="0" fontId="4" fillId="7" borderId="1" xfId="1" applyFill="1" applyBorder="1"/>
    <xf numFmtId="0" fontId="0" fillId="7" borderId="1" xfId="0" applyFill="1" applyBorder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2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wrapText="1"/>
    </xf>
  </cellXfs>
  <cellStyles count="4">
    <cellStyle name="Hyperlinkki" xfId="1" builtinId="8"/>
    <cellStyle name="Normaali" xfId="0" builtinId="0"/>
    <cellStyle name="Normal" xfId="3" xr:uid="{2750905F-5877-43BB-B3A8-797C07143F41}"/>
    <cellStyle name="Syöttö" xfId="2" builtinId="20"/>
  </cellStyles>
  <dxfs count="0"/>
  <tableStyles count="0" defaultTableStyle="TableStyleMedium2" defaultPivotStyle="PivotStyleLight16"/>
  <colors>
    <mruColors>
      <color rgb="FFF7CC93"/>
      <color rgb="FFFFFF99"/>
      <color rgb="FFECA320"/>
      <color rgb="FFE7C80B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'Investoinnit, poistot, velat'!$A$6</c:f>
              <c:strCache>
                <c:ptCount val="1"/>
                <c:pt idx="0">
                  <c:v>Investoinnit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'Investoinnit, poistot, velat'!$B$5:$K$5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'Investoinnit, poistot, velat'!$B$6:$K$6</c:f>
              <c:numCache>
                <c:formatCode>General</c:formatCode>
                <c:ptCount val="10"/>
                <c:pt idx="0">
                  <c:v>4</c:v>
                </c:pt>
                <c:pt idx="1">
                  <c:v>5.3</c:v>
                </c:pt>
                <c:pt idx="2">
                  <c:v>3.5</c:v>
                </c:pt>
                <c:pt idx="3">
                  <c:v>5.5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D-4B45-ACE7-B9C4BD49C40D}"/>
            </c:ext>
          </c:extLst>
        </c:ser>
        <c:ser>
          <c:idx val="1"/>
          <c:order val="1"/>
          <c:tx>
            <c:strRef>
              <c:f>'Investoinnit, poistot, velat'!$A$7</c:f>
              <c:strCache>
                <c:ptCount val="1"/>
                <c:pt idx="0">
                  <c:v>Poistot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'Investoinnit, poistot, velat'!$B$5:$K$5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'Investoinnit, poistot, velat'!$B$7:$K$7</c:f>
              <c:numCache>
                <c:formatCode>General</c:formatCode>
                <c:ptCount val="10"/>
                <c:pt idx="0">
                  <c:v>3.5</c:v>
                </c:pt>
                <c:pt idx="1">
                  <c:v>4.03</c:v>
                </c:pt>
                <c:pt idx="2">
                  <c:v>4.38</c:v>
                </c:pt>
                <c:pt idx="3">
                  <c:v>4.93</c:v>
                </c:pt>
                <c:pt idx="4">
                  <c:v>5.5299999999999994</c:v>
                </c:pt>
                <c:pt idx="5">
                  <c:v>6.2299999999999995</c:v>
                </c:pt>
                <c:pt idx="6">
                  <c:v>6.7299999999999995</c:v>
                </c:pt>
                <c:pt idx="7">
                  <c:v>7.3299999999999992</c:v>
                </c:pt>
                <c:pt idx="8">
                  <c:v>8.0299999999999994</c:v>
                </c:pt>
                <c:pt idx="9">
                  <c:v>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D-4B45-ACE7-B9C4BD49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210992"/>
        <c:axId val="1262211952"/>
      </c:barChart>
      <c:lineChart>
        <c:grouping val="standard"/>
        <c:varyColors val="0"/>
        <c:ser>
          <c:idx val="2"/>
          <c:order val="2"/>
          <c:tx>
            <c:strRef>
              <c:f>'Investoinnit, poistot, velat'!$A$8</c:f>
              <c:strCache>
                <c:ptCount val="1"/>
                <c:pt idx="0">
                  <c:v>Velat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'Investoinnit, poistot, velat'!$B$5:$K$5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'Investoinnit, poistot, velat'!$B$8:$K$8</c:f>
              <c:numCache>
                <c:formatCode>General</c:formatCode>
                <c:ptCount val="10"/>
                <c:pt idx="0">
                  <c:v>5</c:v>
                </c:pt>
                <c:pt idx="1">
                  <c:v>5.5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D-4B45-ACE7-B9C4BD49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210992"/>
        <c:axId val="1262211952"/>
      </c:lineChart>
      <c:catAx>
        <c:axId val="126221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62211952"/>
        <c:crosses val="autoZero"/>
        <c:auto val="1"/>
        <c:lblAlgn val="ctr"/>
        <c:lblOffset val="100"/>
        <c:noMultiLvlLbl val="0"/>
      </c:catAx>
      <c:valAx>
        <c:axId val="126221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800"/>
                  <a:t>milj.</a:t>
                </a:r>
                <a:r>
                  <a:rPr lang="fi-FI" sz="1800" baseline="0"/>
                  <a:t> </a:t>
                </a:r>
                <a:r>
                  <a:rPr lang="fi-FI" sz="1800"/>
                  <a:t> euroa </a:t>
                </a:r>
              </a:p>
            </c:rich>
          </c:tx>
          <c:layout>
            <c:manualLayout>
              <c:xMode val="edge"/>
              <c:yMode val="edge"/>
              <c:x val="1.083189110558673E-2"/>
              <c:y val="0.33468328434993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6221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Investointisuunnitelma!$A$6</c:f>
              <c:strCache>
                <c:ptCount val="1"/>
                <c:pt idx="0">
                  <c:v>Investoinnit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Investointisuunnitelma!$B$5:$K$5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Investointisuunnitelma!$B$6:$K$6</c:f>
              <c:numCache>
                <c:formatCode>General</c:formatCode>
                <c:ptCount val="10"/>
                <c:pt idx="0">
                  <c:v>4</c:v>
                </c:pt>
                <c:pt idx="1">
                  <c:v>5.3</c:v>
                </c:pt>
                <c:pt idx="2">
                  <c:v>3.5</c:v>
                </c:pt>
                <c:pt idx="3">
                  <c:v>5.5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C-415A-BD54-79925C633F83}"/>
            </c:ext>
          </c:extLst>
        </c:ser>
        <c:ser>
          <c:idx val="1"/>
          <c:order val="1"/>
          <c:tx>
            <c:strRef>
              <c:f>Investointisuunnitelma!$A$7</c:f>
              <c:strCache>
                <c:ptCount val="1"/>
                <c:pt idx="0">
                  <c:v>Poistot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Investointisuunnitelma!$B$5:$K$5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Investointisuunnitelma!$B$7:$K$7</c:f>
              <c:numCache>
                <c:formatCode>General</c:formatCode>
                <c:ptCount val="10"/>
                <c:pt idx="0">
                  <c:v>3.5</c:v>
                </c:pt>
                <c:pt idx="1">
                  <c:v>4.03</c:v>
                </c:pt>
                <c:pt idx="2">
                  <c:v>4.38</c:v>
                </c:pt>
                <c:pt idx="3">
                  <c:v>4.93</c:v>
                </c:pt>
                <c:pt idx="4">
                  <c:v>5.5299999999999994</c:v>
                </c:pt>
                <c:pt idx="5">
                  <c:v>6.2299999999999995</c:v>
                </c:pt>
                <c:pt idx="6">
                  <c:v>6.7299999999999995</c:v>
                </c:pt>
                <c:pt idx="7">
                  <c:v>7.3299999999999992</c:v>
                </c:pt>
                <c:pt idx="8">
                  <c:v>8.0299999999999994</c:v>
                </c:pt>
                <c:pt idx="9">
                  <c:v>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C-415A-BD54-79925C63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210992"/>
        <c:axId val="1262211952"/>
      </c:barChart>
      <c:lineChart>
        <c:grouping val="standard"/>
        <c:varyColors val="0"/>
        <c:ser>
          <c:idx val="2"/>
          <c:order val="2"/>
          <c:tx>
            <c:strRef>
              <c:f>Investointisuunnitelma!$A$8</c:f>
              <c:strCache>
                <c:ptCount val="1"/>
                <c:pt idx="0">
                  <c:v>Velat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Investointisuunnitelma!$B$5:$K$5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Investointisuunnitelma!$B$8:$K$8</c:f>
              <c:numCache>
                <c:formatCode>General</c:formatCode>
                <c:ptCount val="10"/>
                <c:pt idx="0">
                  <c:v>5</c:v>
                </c:pt>
                <c:pt idx="1">
                  <c:v>5.5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C-415A-BD54-79925C63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210992"/>
        <c:axId val="1262211952"/>
      </c:lineChart>
      <c:catAx>
        <c:axId val="126221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62211952"/>
        <c:crosses val="autoZero"/>
        <c:auto val="1"/>
        <c:lblAlgn val="ctr"/>
        <c:lblOffset val="100"/>
        <c:noMultiLvlLbl val="0"/>
      </c:catAx>
      <c:valAx>
        <c:axId val="126221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800"/>
                  <a:t>milj.</a:t>
                </a:r>
                <a:r>
                  <a:rPr lang="fi-FI" sz="1800" baseline="0"/>
                  <a:t> </a:t>
                </a:r>
                <a:r>
                  <a:rPr lang="fi-FI" sz="1800"/>
                  <a:t> euroa </a:t>
                </a:r>
              </a:p>
            </c:rich>
          </c:tx>
          <c:layout>
            <c:manualLayout>
              <c:xMode val="edge"/>
              <c:yMode val="edge"/>
              <c:x val="1.083189110558673E-2"/>
              <c:y val="0.33468328434993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6221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800" baseline="0">
                <a:solidFill>
                  <a:schemeClr val="tx2"/>
                </a:solidFill>
              </a:rPr>
              <a:t>Toimintakulut 4 milj. euroa</a:t>
            </a:r>
            <a:r>
              <a:rPr lang="fi-FI" sz="1800">
                <a:solidFill>
                  <a:schemeClr val="tx2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710833173292363"/>
          <c:y val="0.91785471826205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8985008795055589"/>
          <c:y val="0.10256576380090981"/>
          <c:w val="0.46468966417979546"/>
          <c:h val="0.742321944926375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F9-403C-8CB8-12C2312703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F9-403C-8CB8-12C2312703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F9-403C-8CB8-12C2312703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F9-403C-8CB8-12C2312703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F9-403C-8CB8-12C2312703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F9-403C-8CB8-12C231270300}"/>
              </c:ext>
            </c:extLst>
          </c:dPt>
          <c:dLbls>
            <c:dLbl>
              <c:idx val="0"/>
              <c:layout>
                <c:manualLayout>
                  <c:x val="-2.2202548040795932E-2"/>
                  <c:y val="8.2391070769921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769604178533967"/>
                      <c:h val="0.129203478802437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F9-403C-8CB8-12C231270300}"/>
                </c:ext>
              </c:extLst>
            </c:dLbl>
            <c:dLbl>
              <c:idx val="1"/>
              <c:layout>
                <c:manualLayout>
                  <c:x val="-0.10525858694055383"/>
                  <c:y val="-6.79979259211743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574200599316416"/>
                      <c:h val="0.135103244837758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1F9-403C-8CB8-12C231270300}"/>
                </c:ext>
              </c:extLst>
            </c:dLbl>
            <c:dLbl>
              <c:idx val="2"/>
              <c:layout>
                <c:manualLayout>
                  <c:x val="-2.1220106617455717E-2"/>
                  <c:y val="2.8029892393796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208967495696442"/>
                      <c:h val="0.175724898794430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1F9-403C-8CB8-12C231270300}"/>
                </c:ext>
              </c:extLst>
            </c:dLbl>
            <c:dLbl>
              <c:idx val="3"/>
              <c:layout>
                <c:manualLayout>
                  <c:x val="-3.0988181732178571E-2"/>
                  <c:y val="2.824809831561228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1F9-403C-8CB8-12C231270300}"/>
                </c:ext>
              </c:extLst>
            </c:dLbl>
            <c:dLbl>
              <c:idx val="4"/>
              <c:layout>
                <c:manualLayout>
                  <c:x val="-5.3050405264716646E-2"/>
                  <c:y val="-6.367187152453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1F9-403C-8CB8-12C231270300}"/>
                </c:ext>
              </c:extLst>
            </c:dLbl>
            <c:dLbl>
              <c:idx val="5"/>
              <c:layout>
                <c:manualLayout>
                  <c:x val="4.2076476604075305E-2"/>
                  <c:y val="-7.441025065349519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0225531057531285"/>
                      <c:h val="0.12035398230088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1F9-403C-8CB8-12C231270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Toimintakulut!$A$8:$A$13</c:f>
              <c:strCache>
                <c:ptCount val="6"/>
                <c:pt idx="0">
                  <c:v>Henkilöstö</c:v>
                </c:pt>
                <c:pt idx="1">
                  <c:v>Ostopalvelut</c:v>
                </c:pt>
                <c:pt idx="2">
                  <c:v>Lietteen käsittely</c:v>
                </c:pt>
                <c:pt idx="3">
                  <c:v>Kemikaalit</c:v>
                </c:pt>
                <c:pt idx="4">
                  <c:v>Sähkö</c:v>
                </c:pt>
                <c:pt idx="5">
                  <c:v>Muut tarvikkeet</c:v>
                </c:pt>
              </c:strCache>
            </c:strRef>
          </c:cat>
          <c:val>
            <c:numRef>
              <c:f>Toimintakulut!$B$8:$B$13</c:f>
              <c:numCache>
                <c:formatCode>0.000</c:formatCode>
                <c:ptCount val="6"/>
                <c:pt idx="0">
                  <c:v>1.48</c:v>
                </c:pt>
                <c:pt idx="1">
                  <c:v>1.36</c:v>
                </c:pt>
                <c:pt idx="2">
                  <c:v>0.16</c:v>
                </c:pt>
                <c:pt idx="3">
                  <c:v>0.24</c:v>
                </c:pt>
                <c:pt idx="4">
                  <c:v>0.04</c:v>
                </c:pt>
                <c:pt idx="5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F9-403C-8CB8-12C231270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chemeClr val="tx2"/>
                </a:solidFill>
              </a:rPr>
              <a:t>Investoinnit 2021</a:t>
            </a:r>
            <a:r>
              <a:rPr lang="fi-FI" sz="1600" baseline="0">
                <a:solidFill>
                  <a:schemeClr val="tx2"/>
                </a:solidFill>
              </a:rPr>
              <a:t>-</a:t>
            </a:r>
            <a:r>
              <a:rPr lang="fi-FI" sz="1600">
                <a:solidFill>
                  <a:schemeClr val="tx2"/>
                </a:solidFill>
              </a:rPr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'Talous 2021-2025'!$A$6</c:f>
              <c:strCache>
                <c:ptCount val="1"/>
                <c:pt idx="0">
                  <c:v>Uudisrakentaminen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'Talous 2021-2025'!$B$5:$F$5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'Talous 2021-2025'!$B$6:$F$6</c:f>
              <c:numCache>
                <c:formatCode>General</c:formatCode>
                <c:ptCount val="5"/>
                <c:pt idx="0">
                  <c:v>1.6</c:v>
                </c:pt>
                <c:pt idx="1">
                  <c:v>1</c:v>
                </c:pt>
                <c:pt idx="2">
                  <c:v>1.3</c:v>
                </c:pt>
                <c:pt idx="3">
                  <c:v>1.5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2-4582-8068-4A25A8AB8E37}"/>
            </c:ext>
          </c:extLst>
        </c:ser>
        <c:ser>
          <c:idx val="1"/>
          <c:order val="1"/>
          <c:tx>
            <c:strRef>
              <c:f>'Talous 2021-2025'!$A$7</c:f>
              <c:strCache>
                <c:ptCount val="1"/>
                <c:pt idx="0">
                  <c:v>Saneeraus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'Talous 2021-2025'!$B$5:$F$5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'Talous 2021-2025'!$B$7:$F$7</c:f>
              <c:numCache>
                <c:formatCode>General</c:formatCode>
                <c:ptCount val="5"/>
                <c:pt idx="0">
                  <c:v>2.5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2-4582-8068-4A25A8AB8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3160544"/>
        <c:axId val="1283157664"/>
      </c:barChart>
      <c:catAx>
        <c:axId val="12831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83157664"/>
        <c:crosses val="autoZero"/>
        <c:auto val="1"/>
        <c:lblAlgn val="ctr"/>
        <c:lblOffset val="100"/>
        <c:noMultiLvlLbl val="0"/>
      </c:catAx>
      <c:valAx>
        <c:axId val="128315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600"/>
                  <a:t>milj. euroa</a:t>
                </a:r>
              </a:p>
            </c:rich>
          </c:tx>
          <c:layout>
            <c:manualLayout>
              <c:xMode val="edge"/>
              <c:yMode val="edge"/>
              <c:x val="4.7626297468103497E-3"/>
              <c:y val="0.34278514410430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8316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chemeClr val="tx2"/>
                </a:solidFill>
              </a:rPr>
              <a:t>Liikevaihto ja käyttökulut 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'Talous 2021-2025'!$A$38</c:f>
              <c:strCache>
                <c:ptCount val="1"/>
                <c:pt idx="0">
                  <c:v>Liikevaihto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'Talous 2021-2025'!$B$37:$F$37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'Talous 2021-2025'!$B$38:$F$38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13.4</c:v>
                </c:pt>
                <c:pt idx="3">
                  <c:v>14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3-4A13-9538-4491214363E0}"/>
            </c:ext>
          </c:extLst>
        </c:ser>
        <c:ser>
          <c:idx val="1"/>
          <c:order val="1"/>
          <c:tx>
            <c:strRef>
              <c:f>'Talous 2021-2025'!$A$39</c:f>
              <c:strCache>
                <c:ptCount val="1"/>
                <c:pt idx="0">
                  <c:v>Käyttökulut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'Talous 2021-2025'!$B$37:$F$37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'Talous 2021-2025'!$B$39:$F$39</c:f>
              <c:numCache>
                <c:formatCode>General</c:formatCode>
                <c:ptCount val="5"/>
                <c:pt idx="0">
                  <c:v>5</c:v>
                </c:pt>
                <c:pt idx="1">
                  <c:v>6.1</c:v>
                </c:pt>
                <c:pt idx="2">
                  <c:v>6.7</c:v>
                </c:pt>
                <c:pt idx="3">
                  <c:v>7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3-4A13-9538-449121436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783584"/>
        <c:axId val="1024798464"/>
      </c:barChart>
      <c:catAx>
        <c:axId val="10247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4798464"/>
        <c:crosses val="autoZero"/>
        <c:auto val="1"/>
        <c:lblAlgn val="ctr"/>
        <c:lblOffset val="100"/>
        <c:noMultiLvlLbl val="0"/>
      </c:catAx>
      <c:valAx>
        <c:axId val="10247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600"/>
                  <a:t>milj. euroa</a:t>
                </a:r>
              </a:p>
            </c:rich>
          </c:tx>
          <c:layout>
            <c:manualLayout>
              <c:xMode val="edge"/>
              <c:yMode val="edge"/>
              <c:x val="6.3624057936670364E-3"/>
              <c:y val="0.37717524241693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478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chemeClr val="tx2"/>
                </a:solidFill>
              </a:rPr>
              <a:t>Investoinnit 2025</a:t>
            </a:r>
            <a:r>
              <a:rPr lang="fi-FI" sz="1600" baseline="0">
                <a:solidFill>
                  <a:schemeClr val="tx2"/>
                </a:solidFill>
              </a:rPr>
              <a:t>-</a:t>
            </a:r>
            <a:r>
              <a:rPr lang="fi-FI" sz="1600">
                <a:solidFill>
                  <a:schemeClr val="tx2"/>
                </a:solidFill>
              </a:rPr>
              <a:t>2029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'Taloussuunnitelma 2025-2029'!$A$6</c:f>
              <c:strCache>
                <c:ptCount val="1"/>
                <c:pt idx="0">
                  <c:v>Uudisrakentaminen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'Taloussuunnitelma 2025-2029'!$B$5:$F$5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'Taloussuunnitelma 2025-2029'!$B$6:$F$6</c:f>
              <c:numCache>
                <c:formatCode>General</c:formatCode>
                <c:ptCount val="5"/>
                <c:pt idx="0">
                  <c:v>0.9</c:v>
                </c:pt>
                <c:pt idx="1">
                  <c:v>1</c:v>
                </c:pt>
                <c:pt idx="2">
                  <c:v>1.3</c:v>
                </c:pt>
                <c:pt idx="3">
                  <c:v>1.5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1-4855-B6D2-6B2B2E050D41}"/>
            </c:ext>
          </c:extLst>
        </c:ser>
        <c:ser>
          <c:idx val="1"/>
          <c:order val="1"/>
          <c:tx>
            <c:strRef>
              <c:f>'Taloussuunnitelma 2025-2029'!$A$7</c:f>
              <c:strCache>
                <c:ptCount val="1"/>
                <c:pt idx="0">
                  <c:v>Saneeraus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'Taloussuunnitelma 2025-2029'!$B$5:$F$5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'Taloussuunnitelma 2025-2029'!$B$7:$F$7</c:f>
              <c:numCache>
                <c:formatCode>General</c:formatCode>
                <c:ptCount val="5"/>
                <c:pt idx="0">
                  <c:v>4.5999999999999996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1-4855-B6D2-6B2B2E050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3160544"/>
        <c:axId val="1283157664"/>
      </c:barChart>
      <c:catAx>
        <c:axId val="12831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83157664"/>
        <c:crosses val="autoZero"/>
        <c:auto val="1"/>
        <c:lblAlgn val="ctr"/>
        <c:lblOffset val="100"/>
        <c:noMultiLvlLbl val="0"/>
      </c:catAx>
      <c:valAx>
        <c:axId val="128315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600"/>
                  <a:t>milj. euroa</a:t>
                </a:r>
              </a:p>
            </c:rich>
          </c:tx>
          <c:layout>
            <c:manualLayout>
              <c:xMode val="edge"/>
              <c:yMode val="edge"/>
              <c:x val="4.7626297468103497E-3"/>
              <c:y val="0.34278514410430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8316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chemeClr val="tx2"/>
                </a:solidFill>
              </a:rPr>
              <a:t>Liikevaihto ja käyttökulut 2025-2029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'Taloussuunnitelma 2025-2029'!$A$38</c:f>
              <c:strCache>
                <c:ptCount val="1"/>
                <c:pt idx="0">
                  <c:v>Liikevaihto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'Taloussuunnitelma 2025-2029'!$B$37:$F$37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'Taloussuunnitelma 2025-2029'!$B$38:$F$38</c:f>
              <c:numCache>
                <c:formatCode>General</c:formatCode>
                <c:ptCount val="5"/>
                <c:pt idx="0">
                  <c:v>15</c:v>
                </c:pt>
                <c:pt idx="1">
                  <c:v>15.5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A-422E-8B66-1D3AE813238D}"/>
            </c:ext>
          </c:extLst>
        </c:ser>
        <c:ser>
          <c:idx val="1"/>
          <c:order val="1"/>
          <c:tx>
            <c:strRef>
              <c:f>'Taloussuunnitelma 2025-2029'!$A$39</c:f>
              <c:strCache>
                <c:ptCount val="1"/>
                <c:pt idx="0">
                  <c:v>Käyttökulut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'Taloussuunnitelma 2025-2029'!$B$37:$F$37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'Taloussuunnitelma 2025-2029'!$B$39:$F$39</c:f>
              <c:numCache>
                <c:formatCode>General</c:formatCode>
                <c:ptCount val="5"/>
                <c:pt idx="0">
                  <c:v>7.1</c:v>
                </c:pt>
                <c:pt idx="1">
                  <c:v>8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A-422E-8B66-1D3AE813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783584"/>
        <c:axId val="1024798464"/>
      </c:barChart>
      <c:catAx>
        <c:axId val="10247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4798464"/>
        <c:crosses val="autoZero"/>
        <c:auto val="1"/>
        <c:lblAlgn val="ctr"/>
        <c:lblOffset val="100"/>
        <c:noMultiLvlLbl val="0"/>
      </c:catAx>
      <c:valAx>
        <c:axId val="10247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600"/>
                  <a:t>milj. euroa</a:t>
                </a:r>
              </a:p>
            </c:rich>
          </c:tx>
          <c:layout>
            <c:manualLayout>
              <c:xMode val="edge"/>
              <c:yMode val="edge"/>
              <c:x val="6.3624057936670364E-3"/>
              <c:y val="0.37717524241693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478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800">
                <a:solidFill>
                  <a:schemeClr val="tx2"/>
                </a:solidFill>
              </a:rPr>
              <a:t>Liikevaihto</a:t>
            </a:r>
            <a:r>
              <a:rPr lang="fi-FI" sz="1800" baseline="0">
                <a:solidFill>
                  <a:schemeClr val="tx2"/>
                </a:solidFill>
              </a:rPr>
              <a:t> 7,5 milj. euroa</a:t>
            </a:r>
            <a:r>
              <a:rPr lang="fi-FI" sz="1800">
                <a:solidFill>
                  <a:schemeClr val="tx2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676551055810576"/>
          <c:y val="0.27788593635571524"/>
          <c:w val="0.46468966417979546"/>
          <c:h val="0.742321944926375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9B3-4F51-8B68-B0DD9DD306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B3-4F51-8B68-B0DD9DD306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9B3-4F51-8B68-B0DD9DD306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B3-4F51-8B68-B0DD9DD306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9B3-4F51-8B68-B0DD9DD306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B3-4F51-8B68-B0DD9DD306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8E6-4323-8E4B-6CC84BD4CA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E6-4323-8E4B-6CC84BD4CA42}"/>
              </c:ext>
            </c:extLst>
          </c:dPt>
          <c:dLbls>
            <c:dLbl>
              <c:idx val="0"/>
              <c:layout>
                <c:manualLayout>
                  <c:x val="5.6587098949031078E-2"/>
                  <c:y val="2.76486638266511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769604178533967"/>
                      <c:h val="0.129203478802437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9B3-4F51-8B68-B0DD9DD306D0}"/>
                </c:ext>
              </c:extLst>
            </c:dLbl>
            <c:dLbl>
              <c:idx val="1"/>
              <c:layout>
                <c:manualLayout>
                  <c:x val="1.0610220292852031E-2"/>
                  <c:y val="2.17489657013212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574200599316416"/>
                      <c:h val="0.135103244837758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9B3-4F51-8B68-B0DD9DD306D0}"/>
                </c:ext>
              </c:extLst>
            </c:dLbl>
            <c:dLbl>
              <c:idx val="2"/>
              <c:layout>
                <c:manualLayout>
                  <c:x val="7.4270567370603308E-2"/>
                  <c:y val="-4.5197740112994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99B3-4F51-8B68-B0DD9DD306D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9B3-4F51-8B68-B0DD9DD306D0}"/>
                </c:ext>
              </c:extLst>
            </c:dLbl>
            <c:dLbl>
              <c:idx val="4"/>
              <c:layout>
                <c:manualLayout>
                  <c:x val="-0.16427429583116765"/>
                  <c:y val="0.11711908892744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604948321343273"/>
                      <c:h val="0.14881194840461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9B3-4F51-8B68-B0DD9DD306D0}"/>
                </c:ext>
              </c:extLst>
            </c:dLbl>
            <c:dLbl>
              <c:idx val="5"/>
              <c:layout>
                <c:manualLayout>
                  <c:x val="-6.2543126409239855E-2"/>
                  <c:y val="-3.1180674717086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40080602545643051"/>
                      <c:h val="0.12035387633572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9B3-4F51-8B68-B0DD9DD306D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78E6-4323-8E4B-6CC84BD4CA4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78E6-4323-8E4B-6CC84BD4C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Liikevaihto!$A$8:$A$15</c:f>
              <c:strCache>
                <c:ptCount val="6"/>
                <c:pt idx="0">
                  <c:v>Perusmaksut - Jätevesi</c:v>
                </c:pt>
                <c:pt idx="1">
                  <c:v>Perusmaksut - Vesi</c:v>
                </c:pt>
                <c:pt idx="2">
                  <c:v>Vedenmyynti</c:v>
                </c:pt>
                <c:pt idx="3">
                  <c:v>Jätevesilaskutus</c:v>
                </c:pt>
                <c:pt idx="4">
                  <c:v>Asennustoiminta</c:v>
                </c:pt>
                <c:pt idx="5">
                  <c:v>Muut (lietteen vastaanotto)</c:v>
                </c:pt>
              </c:strCache>
            </c:strRef>
          </c:cat>
          <c:val>
            <c:numRef>
              <c:f>Liikevaihto!$B$8:$B$15</c:f>
              <c:numCache>
                <c:formatCode>0.0000</c:formatCode>
                <c:ptCount val="8"/>
                <c:pt idx="0">
                  <c:v>0.73799999999999999</c:v>
                </c:pt>
                <c:pt idx="1">
                  <c:v>0.95940000000000003</c:v>
                </c:pt>
                <c:pt idx="2">
                  <c:v>2.4354</c:v>
                </c:pt>
                <c:pt idx="3">
                  <c:v>2.8782000000000001</c:v>
                </c:pt>
                <c:pt idx="4">
                  <c:v>0.29520000000000002</c:v>
                </c:pt>
                <c:pt idx="5">
                  <c:v>0.14760000000000001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3-4F51-8B68-B0DD9DD30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i-FI" sz="1600">
                <a:solidFill>
                  <a:schemeClr val="tx2"/>
                </a:solidFill>
              </a:rPr>
              <a:t>Talousveden saatavuus vuosittain</a:t>
            </a:r>
          </a:p>
        </c:rich>
      </c:tx>
      <c:layout>
        <c:manualLayout>
          <c:xMode val="edge"/>
          <c:yMode val="edge"/>
          <c:x val="0.29724647182897701"/>
          <c:y val="1.4222309711286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'Talousveden saatavuus'!$A$4</c:f>
              <c:strCache>
                <c:ptCount val="1"/>
                <c:pt idx="0">
                  <c:v>Laskutettu talousvesimäärä (m3/vuosi)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'Talousveden saatavuus'!$B$3:$J$3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'Talousveden saatavuus'!$B$4:$J$4</c:f>
              <c:numCache>
                <c:formatCode>[$-1040B]#\ ##0;\(#\ ##0\)</c:formatCode>
                <c:ptCount val="9"/>
                <c:pt idx="0">
                  <c:v>4909614</c:v>
                </c:pt>
                <c:pt idx="1">
                  <c:v>4857885</c:v>
                </c:pt>
                <c:pt idx="2">
                  <c:v>4825960</c:v>
                </c:pt>
                <c:pt idx="3">
                  <c:v>4744163</c:v>
                </c:pt>
                <c:pt idx="4">
                  <c:v>4729605</c:v>
                </c:pt>
                <c:pt idx="5">
                  <c:v>4753709</c:v>
                </c:pt>
                <c:pt idx="6">
                  <c:v>4796713</c:v>
                </c:pt>
                <c:pt idx="7">
                  <c:v>4785055</c:v>
                </c:pt>
                <c:pt idx="8">
                  <c:v>4769125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1-4C42-8A64-EC623F15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3146207"/>
        <c:axId val="1203143327"/>
      </c:barChart>
      <c:lineChart>
        <c:grouping val="standard"/>
        <c:varyColors val="0"/>
        <c:ser>
          <c:idx val="1"/>
          <c:order val="1"/>
          <c:tx>
            <c:strRef>
              <c:f>'Talousveden saatavuus'!$A$5</c:f>
              <c:strCache>
                <c:ptCount val="1"/>
                <c:pt idx="0">
                  <c:v>Veden ominaiskäyttö (l/as/d)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'Talousveden saatavuus'!$B$3:$J$3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'Talousveden saatavuus'!$B$5:$J$5</c:f>
              <c:numCache>
                <c:formatCode>[$-1040B]#\ ##0;\(#\ ##0\)</c:formatCode>
                <c:ptCount val="9"/>
                <c:pt idx="0">
                  <c:v>202.41386986301401</c:v>
                </c:pt>
                <c:pt idx="1">
                  <c:v>200.602157534247</c:v>
                </c:pt>
                <c:pt idx="2">
                  <c:v>192.020616438356</c:v>
                </c:pt>
                <c:pt idx="3">
                  <c:v>194.06150684931501</c:v>
                </c:pt>
                <c:pt idx="4">
                  <c:v>197.207089041096</c:v>
                </c:pt>
                <c:pt idx="5">
                  <c:v>211.245993150685</c:v>
                </c:pt>
                <c:pt idx="6">
                  <c:v>205.65458904109599</c:v>
                </c:pt>
                <c:pt idx="7">
                  <c:v>194.07547742762699</c:v>
                </c:pt>
                <c:pt idx="8">
                  <c:v>188.36403116355501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1-4C42-8A64-EC623F15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29135"/>
        <c:axId val="652329615"/>
      </c:lineChart>
      <c:catAx>
        <c:axId val="120314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143327"/>
        <c:crosses val="autoZero"/>
        <c:auto val="1"/>
        <c:lblAlgn val="ctr"/>
        <c:lblOffset val="100"/>
        <c:noMultiLvlLbl val="0"/>
      </c:catAx>
      <c:valAx>
        <c:axId val="120314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B]#\ ##0;\(#\ 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146207"/>
        <c:crosses val="autoZero"/>
        <c:crossBetween val="between"/>
      </c:valAx>
      <c:valAx>
        <c:axId val="652329615"/>
        <c:scaling>
          <c:orientation val="minMax"/>
        </c:scaling>
        <c:delete val="0"/>
        <c:axPos val="r"/>
        <c:numFmt formatCode="[$-1040B]#\ ##0;\(#\ 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D2A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52329135"/>
        <c:crosses val="max"/>
        <c:crossBetween val="between"/>
      </c:valAx>
      <c:catAx>
        <c:axId val="652329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2329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10</xdr:row>
      <xdr:rowOff>9525</xdr:rowOff>
    </xdr:from>
    <xdr:to>
      <xdr:col>15</xdr:col>
      <xdr:colOff>38100</xdr:colOff>
      <xdr:row>36</xdr:row>
      <xdr:rowOff>66675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E6D6C6B-6FC9-91BA-8178-CE87669E1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10</xdr:row>
      <xdr:rowOff>9525</xdr:rowOff>
    </xdr:from>
    <xdr:to>
      <xdr:col>15</xdr:col>
      <xdr:colOff>38100</xdr:colOff>
      <xdr:row>36</xdr:row>
      <xdr:rowOff>66675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9BA08DB2-F334-41BE-B73C-076F5241E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19</xdr:row>
      <xdr:rowOff>76200</xdr:rowOff>
    </xdr:from>
    <xdr:to>
      <xdr:col>10</xdr:col>
      <xdr:colOff>457201</xdr:colOff>
      <xdr:row>45</xdr:row>
      <xdr:rowOff>47625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88D4C345-B438-4439-AF52-2B228A504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9</xdr:row>
      <xdr:rowOff>80961</xdr:rowOff>
    </xdr:from>
    <xdr:to>
      <xdr:col>12</xdr:col>
      <xdr:colOff>419099</xdr:colOff>
      <xdr:row>29</xdr:row>
      <xdr:rowOff>123825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C60BF422-C13D-61D7-6B3A-67EBA189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44</xdr:row>
      <xdr:rowOff>0</xdr:rowOff>
    </xdr:from>
    <xdr:to>
      <xdr:col>13</xdr:col>
      <xdr:colOff>390525</xdr:colOff>
      <xdr:row>64</xdr:row>
      <xdr:rowOff>128588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C7F8F2C-AFF9-49FA-A3A1-5F7E4CA76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9</xdr:row>
      <xdr:rowOff>14286</xdr:rowOff>
    </xdr:from>
    <xdr:to>
      <xdr:col>12</xdr:col>
      <xdr:colOff>400049</xdr:colOff>
      <xdr:row>29</xdr:row>
      <xdr:rowOff>57150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97116259-8C0F-487A-AE5C-5AB4C7595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44</xdr:row>
      <xdr:rowOff>0</xdr:rowOff>
    </xdr:from>
    <xdr:to>
      <xdr:col>13</xdr:col>
      <xdr:colOff>390525</xdr:colOff>
      <xdr:row>64</xdr:row>
      <xdr:rowOff>128588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A3914E45-3E80-4A1F-A352-913B15DAF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14</xdr:row>
      <xdr:rowOff>161925</xdr:rowOff>
    </xdr:from>
    <xdr:to>
      <xdr:col>13</xdr:col>
      <xdr:colOff>66673</xdr:colOff>
      <xdr:row>40</xdr:row>
      <xdr:rowOff>123825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49702D4-3CA2-8FA1-48EC-00F50C48A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4761</xdr:colOff>
      <xdr:row>7</xdr:row>
      <xdr:rowOff>9525</xdr:rowOff>
    </xdr:from>
    <xdr:to>
      <xdr:col>12</xdr:col>
      <xdr:colOff>514349</xdr:colOff>
      <xdr:row>27</xdr:row>
      <xdr:rowOff>9525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CC078E9-F7A5-A5EA-279C-4ED158AA5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ema1">
  <a:themeElements>
    <a:clrScheme name="Mukautetut 3">
      <a:dk1>
        <a:srgbClr val="000000"/>
      </a:dk1>
      <a:lt1>
        <a:srgbClr val="FFFFFF"/>
      </a:lt1>
      <a:dk2>
        <a:srgbClr val="008ADE"/>
      </a:dk2>
      <a:lt2>
        <a:srgbClr val="13374B"/>
      </a:lt2>
      <a:accent1>
        <a:srgbClr val="008ADE"/>
      </a:accent1>
      <a:accent2>
        <a:srgbClr val="B7DA71"/>
      </a:accent2>
      <a:accent3>
        <a:srgbClr val="1A807E"/>
      </a:accent3>
      <a:accent4>
        <a:srgbClr val="88C6FF"/>
      </a:accent4>
      <a:accent5>
        <a:srgbClr val="7F81FC"/>
      </a:accent5>
      <a:accent6>
        <a:srgbClr val="EEB36D"/>
      </a:accent6>
      <a:hlink>
        <a:srgbClr val="008ADE"/>
      </a:hlink>
      <a:folHlink>
        <a:srgbClr val="0068A6"/>
      </a:folHlink>
    </a:clrScheme>
    <a:fontScheme name="Source Sans 3">
      <a:majorFont>
        <a:latin typeface="Source Sans 3 Medium"/>
        <a:ea typeface=""/>
        <a:cs typeface=""/>
      </a:majorFont>
      <a:minorFont>
        <a:latin typeface="Source Sans 3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sz="1850" dirty="0" err="1" smtClean="0">
            <a:solidFill>
              <a:schemeClr val="tx1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eema1" id="{17006245-FA6A-444B-B504-4FFF3BBFB7B9}" vid="{1ACFB610-ED1E-4330-B456-6740311B90A2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66A2-2121-4DDE-AD19-007BE67FD518}">
  <sheetPr>
    <tabColor theme="2"/>
  </sheetPr>
  <dimension ref="A1:D15"/>
  <sheetViews>
    <sheetView tabSelected="1" workbookViewId="0">
      <selection sqref="A1:D1"/>
    </sheetView>
  </sheetViews>
  <sheetFormatPr defaultColWidth="8.625" defaultRowHeight="14.25"/>
  <cols>
    <col min="1" max="1" width="9" customWidth="1"/>
    <col min="2" max="2" width="16.875" customWidth="1"/>
    <col min="3" max="3" width="28.625" customWidth="1"/>
    <col min="4" max="4" width="75.375" customWidth="1"/>
  </cols>
  <sheetData>
    <row r="1" spans="1:4" ht="18">
      <c r="A1" s="41" t="s">
        <v>0</v>
      </c>
      <c r="B1" s="41"/>
      <c r="C1" s="41"/>
      <c r="D1" s="41"/>
    </row>
    <row r="3" spans="1:4">
      <c r="B3" s="3" t="s">
        <v>1</v>
      </c>
    </row>
    <row r="4" spans="1:4" ht="15">
      <c r="C4" s="1" t="s">
        <v>2</v>
      </c>
      <c r="D4" s="1" t="s">
        <v>3</v>
      </c>
    </row>
    <row r="5" spans="1:4">
      <c r="B5" s="26"/>
      <c r="C5" s="27" t="s">
        <v>36</v>
      </c>
      <c r="D5" s="28" t="s">
        <v>36</v>
      </c>
    </row>
    <row r="6" spans="1:4">
      <c r="B6" s="26"/>
      <c r="C6" s="29" t="s">
        <v>46</v>
      </c>
      <c r="D6" s="30" t="s">
        <v>47</v>
      </c>
    </row>
    <row r="7" spans="1:4">
      <c r="B7" s="26"/>
      <c r="C7" s="31" t="s">
        <v>54</v>
      </c>
      <c r="D7" s="32" t="s">
        <v>54</v>
      </c>
    </row>
    <row r="8" spans="1:4">
      <c r="B8" s="26"/>
      <c r="C8" s="33" t="s">
        <v>55</v>
      </c>
      <c r="D8" s="34" t="s">
        <v>56</v>
      </c>
    </row>
    <row r="9" spans="1:4">
      <c r="B9" s="26"/>
      <c r="C9" s="35" t="s">
        <v>58</v>
      </c>
      <c r="D9" s="36" t="s">
        <v>57</v>
      </c>
    </row>
    <row r="10" spans="1:4">
      <c r="B10" s="26"/>
      <c r="C10" s="37" t="s">
        <v>17</v>
      </c>
      <c r="D10" s="38" t="s">
        <v>44</v>
      </c>
    </row>
    <row r="11" spans="1:4">
      <c r="B11" s="26"/>
      <c r="C11" s="39" t="s">
        <v>37</v>
      </c>
      <c r="D11" s="40" t="s">
        <v>45</v>
      </c>
    </row>
    <row r="12" spans="1:4">
      <c r="B12" s="26"/>
    </row>
    <row r="15" spans="1:4" ht="15">
      <c r="B15" s="1"/>
    </row>
  </sheetData>
  <mergeCells count="1">
    <mergeCell ref="A1:D1"/>
  </mergeCells>
  <phoneticPr fontId="5" type="noConversion"/>
  <hyperlinks>
    <hyperlink ref="C5" location="'Investoinnit, poistot, velat'!A1" display="Investoinnit, poistot ja velat" xr:uid="{CCBE1FF3-5CB7-4A7D-B739-A98F66763AC0}"/>
    <hyperlink ref="C6" location="Investointisuunnitelma!A1" display="Investointisuunitelma" xr:uid="{B2262FEA-C2F3-4B3C-A911-D2CC32443992}"/>
    <hyperlink ref="C7" location="Toimintakulut!A1" display="Toimintakulut" xr:uid="{6668652B-F0B0-45FA-ADDF-AE73840EDBC1}"/>
    <hyperlink ref="C8" location="'Talous 2021-2025'!A1" display="Talous 2021-2025" xr:uid="{A777B591-FEA7-4F2B-B477-224A860B8AE9}"/>
    <hyperlink ref="C9" location="'Taloussuunnitelma 2025-2029'!A1" display="Taloussuunnitelma 2025-2029" xr:uid="{F07A0454-3FAF-41C6-9A81-531876E6498C}"/>
    <hyperlink ref="C10" location="Liikevaihto!A1" display="Liikevaihto" xr:uid="{8ECCC55D-A261-44D5-8CB3-B8D75F4E2671}"/>
    <hyperlink ref="C11" location="'Talousveden saatavuus'!A1" display="Talousveden saatavuus" xr:uid="{41317B56-7530-4D60-90C9-56511D15CF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FBF4-FF0B-4CD1-94B5-7BD6784718A1}">
  <sheetPr>
    <tabColor theme="5" tint="0.59999389629810485"/>
  </sheetPr>
  <dimension ref="A1:M39"/>
  <sheetViews>
    <sheetView workbookViewId="0">
      <selection activeCell="Q7" sqref="Q7:Q8"/>
    </sheetView>
  </sheetViews>
  <sheetFormatPr defaultColWidth="8.625" defaultRowHeight="14.25"/>
  <cols>
    <col min="1" max="1" width="12.375" customWidth="1"/>
  </cols>
  <sheetData>
    <row r="1" spans="1:13" ht="15.75">
      <c r="A1" s="42" t="s">
        <v>39</v>
      </c>
      <c r="B1" s="42"/>
      <c r="C1" s="42"/>
      <c r="D1" s="42"/>
      <c r="E1" s="42"/>
      <c r="F1" s="42"/>
    </row>
    <row r="2" spans="1:13" ht="15">
      <c r="A2" s="8" t="s">
        <v>4</v>
      </c>
    </row>
    <row r="4" spans="1:13" ht="15">
      <c r="A4" s="1"/>
      <c r="B4" t="s">
        <v>8</v>
      </c>
    </row>
    <row r="5" spans="1:13">
      <c r="A5" s="2"/>
      <c r="B5" s="2">
        <v>2015</v>
      </c>
      <c r="C5" s="2">
        <f>1+B5</f>
        <v>2016</v>
      </c>
      <c r="D5" s="2">
        <f t="shared" ref="D5:K5" si="0">1+C5</f>
        <v>2017</v>
      </c>
      <c r="E5" s="2">
        <f t="shared" si="0"/>
        <v>2018</v>
      </c>
      <c r="F5" s="2">
        <f t="shared" si="0"/>
        <v>2019</v>
      </c>
      <c r="G5" s="2">
        <f t="shared" si="0"/>
        <v>2020</v>
      </c>
      <c r="H5" s="2">
        <f t="shared" si="0"/>
        <v>2021</v>
      </c>
      <c r="I5" s="2">
        <f t="shared" si="0"/>
        <v>2022</v>
      </c>
      <c r="J5" s="2">
        <f t="shared" si="0"/>
        <v>2023</v>
      </c>
      <c r="K5" s="2">
        <f t="shared" si="0"/>
        <v>2024</v>
      </c>
      <c r="L5" s="20"/>
      <c r="M5" s="20"/>
    </row>
    <row r="6" spans="1:13">
      <c r="A6" s="2" t="s">
        <v>9</v>
      </c>
      <c r="B6" s="10">
        <v>4</v>
      </c>
      <c r="C6" s="10">
        <v>5.3</v>
      </c>
      <c r="D6" s="10">
        <v>3.5</v>
      </c>
      <c r="E6" s="10">
        <v>5.5</v>
      </c>
      <c r="F6" s="10">
        <v>6</v>
      </c>
      <c r="G6" s="10">
        <v>7</v>
      </c>
      <c r="H6" s="10">
        <v>5</v>
      </c>
      <c r="I6" s="10">
        <v>6</v>
      </c>
      <c r="J6" s="10">
        <v>7</v>
      </c>
      <c r="K6" s="22">
        <v>8</v>
      </c>
      <c r="L6" s="21"/>
      <c r="M6" s="21"/>
    </row>
    <row r="7" spans="1:13">
      <c r="A7" s="2" t="s">
        <v>10</v>
      </c>
      <c r="B7" s="10">
        <v>3.5</v>
      </c>
      <c r="C7" s="10">
        <f>+B7+C6/10</f>
        <v>4.03</v>
      </c>
      <c r="D7" s="10">
        <f t="shared" ref="D7:K7" si="1">+C7+D6/10</f>
        <v>4.38</v>
      </c>
      <c r="E7" s="10">
        <f t="shared" si="1"/>
        <v>4.93</v>
      </c>
      <c r="F7" s="10">
        <f t="shared" si="1"/>
        <v>5.5299999999999994</v>
      </c>
      <c r="G7" s="10">
        <f t="shared" si="1"/>
        <v>6.2299999999999995</v>
      </c>
      <c r="H7" s="10">
        <f t="shared" si="1"/>
        <v>6.7299999999999995</v>
      </c>
      <c r="I7" s="10">
        <f t="shared" si="1"/>
        <v>7.3299999999999992</v>
      </c>
      <c r="J7" s="10">
        <f t="shared" si="1"/>
        <v>8.0299999999999994</v>
      </c>
      <c r="K7" s="22">
        <f t="shared" si="1"/>
        <v>8.83</v>
      </c>
      <c r="L7" s="21"/>
      <c r="M7" s="21"/>
    </row>
    <row r="8" spans="1:13">
      <c r="A8" s="2" t="s">
        <v>11</v>
      </c>
      <c r="B8" s="10">
        <v>5</v>
      </c>
      <c r="C8" s="10">
        <v>5.5</v>
      </c>
      <c r="D8" s="10">
        <v>6</v>
      </c>
      <c r="E8" s="10">
        <v>3</v>
      </c>
      <c r="F8" s="10">
        <v>3</v>
      </c>
      <c r="G8" s="10">
        <v>2</v>
      </c>
      <c r="H8" s="10">
        <v>2</v>
      </c>
      <c r="I8" s="10">
        <v>2</v>
      </c>
      <c r="J8" s="10">
        <v>2</v>
      </c>
      <c r="K8" s="22">
        <v>5</v>
      </c>
      <c r="L8" s="21"/>
      <c r="M8" s="21"/>
    </row>
    <row r="9" spans="1:13">
      <c r="A9" s="11" t="s">
        <v>12</v>
      </c>
    </row>
    <row r="11" spans="1:13" ht="15">
      <c r="A11" s="8" t="s">
        <v>13</v>
      </c>
    </row>
    <row r="39" spans="4:4" ht="15">
      <c r="D39" s="8" t="s">
        <v>7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108C-EA18-47E5-AD19-D500A2E4961D}">
  <sheetPr>
    <tabColor theme="2" tint="0.749992370372631"/>
  </sheetPr>
  <dimension ref="A1:M39"/>
  <sheetViews>
    <sheetView workbookViewId="0">
      <selection activeCell="B39" sqref="B39"/>
    </sheetView>
  </sheetViews>
  <sheetFormatPr defaultColWidth="8.625" defaultRowHeight="14.25"/>
  <cols>
    <col min="1" max="1" width="12.375" customWidth="1"/>
  </cols>
  <sheetData>
    <row r="1" spans="1:13" ht="15.75">
      <c r="A1" s="42" t="s">
        <v>40</v>
      </c>
      <c r="B1" s="42"/>
      <c r="C1" s="42"/>
      <c r="D1" s="42"/>
      <c r="E1" s="42"/>
      <c r="F1" s="42"/>
      <c r="G1" s="42"/>
      <c r="H1" s="42"/>
    </row>
    <row r="2" spans="1:13" ht="15">
      <c r="A2" s="8" t="s">
        <v>4</v>
      </c>
    </row>
    <row r="4" spans="1:13" ht="15">
      <c r="A4" s="1"/>
      <c r="B4" t="s">
        <v>38</v>
      </c>
    </row>
    <row r="5" spans="1:13">
      <c r="A5" s="2"/>
      <c r="B5" s="2">
        <v>2025</v>
      </c>
      <c r="C5" s="2">
        <f>1+B5</f>
        <v>2026</v>
      </c>
      <c r="D5" s="2">
        <f t="shared" ref="D5:K5" si="0">1+C5</f>
        <v>2027</v>
      </c>
      <c r="E5" s="2">
        <f t="shared" si="0"/>
        <v>2028</v>
      </c>
      <c r="F5" s="2">
        <f t="shared" si="0"/>
        <v>2029</v>
      </c>
      <c r="G5" s="2">
        <f t="shared" si="0"/>
        <v>2030</v>
      </c>
      <c r="H5" s="2">
        <f t="shared" si="0"/>
        <v>2031</v>
      </c>
      <c r="I5" s="2">
        <f t="shared" si="0"/>
        <v>2032</v>
      </c>
      <c r="J5" s="2">
        <f t="shared" si="0"/>
        <v>2033</v>
      </c>
      <c r="K5" s="2">
        <f t="shared" si="0"/>
        <v>2034</v>
      </c>
      <c r="L5" s="20"/>
      <c r="M5" s="20"/>
    </row>
    <row r="6" spans="1:13">
      <c r="A6" s="2" t="s">
        <v>9</v>
      </c>
      <c r="B6" s="10">
        <v>4</v>
      </c>
      <c r="C6" s="10">
        <v>5.3</v>
      </c>
      <c r="D6" s="10">
        <v>3.5</v>
      </c>
      <c r="E6" s="10">
        <v>5.5</v>
      </c>
      <c r="F6" s="10">
        <v>6</v>
      </c>
      <c r="G6" s="10">
        <v>7</v>
      </c>
      <c r="H6" s="10">
        <v>5</v>
      </c>
      <c r="I6" s="10">
        <v>6</v>
      </c>
      <c r="J6" s="10">
        <v>7</v>
      </c>
      <c r="K6" s="22">
        <v>8</v>
      </c>
      <c r="L6" s="21"/>
      <c r="M6" s="21"/>
    </row>
    <row r="7" spans="1:13">
      <c r="A7" s="2" t="s">
        <v>10</v>
      </c>
      <c r="B7" s="10">
        <v>3.5</v>
      </c>
      <c r="C7" s="10">
        <v>4.03</v>
      </c>
      <c r="D7" s="10">
        <v>4.38</v>
      </c>
      <c r="E7" s="10">
        <v>4.93</v>
      </c>
      <c r="F7" s="10">
        <v>5.5299999999999994</v>
      </c>
      <c r="G7" s="10">
        <v>6.2299999999999995</v>
      </c>
      <c r="H7" s="10">
        <v>6.7299999999999995</v>
      </c>
      <c r="I7" s="10">
        <v>7.3299999999999992</v>
      </c>
      <c r="J7" s="10">
        <v>8.0299999999999994</v>
      </c>
      <c r="K7" s="22">
        <v>8.83</v>
      </c>
      <c r="L7" s="21"/>
      <c r="M7" s="21"/>
    </row>
    <row r="8" spans="1:13">
      <c r="A8" s="2" t="s">
        <v>11</v>
      </c>
      <c r="B8" s="10">
        <v>5</v>
      </c>
      <c r="C8" s="10">
        <v>5.5</v>
      </c>
      <c r="D8" s="10">
        <v>6</v>
      </c>
      <c r="E8" s="10">
        <v>3</v>
      </c>
      <c r="F8" s="10">
        <v>3</v>
      </c>
      <c r="G8" s="10">
        <v>2</v>
      </c>
      <c r="H8" s="10">
        <v>2</v>
      </c>
      <c r="I8" s="10">
        <v>2</v>
      </c>
      <c r="J8" s="10">
        <v>2</v>
      </c>
      <c r="K8" s="22">
        <v>5</v>
      </c>
      <c r="L8" s="21"/>
      <c r="M8" s="21"/>
    </row>
    <row r="9" spans="1:13">
      <c r="A9" s="11" t="s">
        <v>12</v>
      </c>
    </row>
    <row r="11" spans="1:13" ht="15">
      <c r="A11" s="8" t="s">
        <v>13</v>
      </c>
    </row>
    <row r="39" spans="4:4" ht="15">
      <c r="D39" s="8" t="s">
        <v>7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E131-A637-4005-8BA1-38EA07742E9A}">
  <sheetPr>
    <tabColor theme="7" tint="0.39997558519241921"/>
  </sheetPr>
  <dimension ref="A1:L19"/>
  <sheetViews>
    <sheetView workbookViewId="0">
      <selection activeCell="A40" sqref="A40"/>
    </sheetView>
  </sheetViews>
  <sheetFormatPr defaultColWidth="8.625" defaultRowHeight="14.25"/>
  <cols>
    <col min="1" max="1" width="28.375" customWidth="1"/>
    <col min="2" max="2" width="11.375" customWidth="1"/>
    <col min="3" max="3" width="15.625" customWidth="1"/>
  </cols>
  <sheetData>
    <row r="1" spans="1:12" ht="15.75">
      <c r="A1" s="9" t="s">
        <v>53</v>
      </c>
    </row>
    <row r="2" spans="1:12" ht="15">
      <c r="A2" s="8" t="s">
        <v>4</v>
      </c>
    </row>
    <row r="7" spans="1:12">
      <c r="A7" s="2" t="s">
        <v>17</v>
      </c>
      <c r="B7" s="2" t="s">
        <v>19</v>
      </c>
      <c r="D7" s="43" t="s">
        <v>27</v>
      </c>
      <c r="E7" s="43"/>
      <c r="F7" s="43"/>
      <c r="G7" s="43"/>
      <c r="H7" s="43"/>
      <c r="I7" s="43"/>
      <c r="J7" s="43"/>
      <c r="K7" s="43"/>
      <c r="L7" s="43"/>
    </row>
    <row r="8" spans="1:12">
      <c r="A8" s="2" t="s">
        <v>28</v>
      </c>
      <c r="B8" s="18">
        <v>1.48</v>
      </c>
      <c r="C8" s="12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2" t="s">
        <v>29</v>
      </c>
      <c r="B9" s="18">
        <v>1.36</v>
      </c>
      <c r="C9" s="12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2" t="s">
        <v>30</v>
      </c>
      <c r="B10" s="18">
        <v>0.16</v>
      </c>
      <c r="C10" s="12"/>
    </row>
    <row r="11" spans="1:12">
      <c r="A11" s="2" t="s">
        <v>31</v>
      </c>
      <c r="B11" s="18">
        <v>0.24</v>
      </c>
      <c r="C11" s="12"/>
    </row>
    <row r="12" spans="1:12">
      <c r="A12" s="2" t="s">
        <v>32</v>
      </c>
      <c r="B12" s="18">
        <v>0.04</v>
      </c>
      <c r="C12" s="12"/>
    </row>
    <row r="13" spans="1:12">
      <c r="A13" s="2" t="s">
        <v>33</v>
      </c>
      <c r="B13" s="18">
        <v>0.64</v>
      </c>
      <c r="C13" s="12"/>
    </row>
    <row r="14" spans="1:12">
      <c r="A14" s="24" t="s">
        <v>34</v>
      </c>
      <c r="B14" s="19">
        <v>0.08</v>
      </c>
      <c r="C14" s="12"/>
    </row>
    <row r="15" spans="1:12">
      <c r="A15" s="2"/>
      <c r="B15" s="25"/>
      <c r="C15" s="12"/>
    </row>
    <row r="16" spans="1:12">
      <c r="A16" s="2"/>
      <c r="B16" s="25"/>
      <c r="C16" s="12"/>
    </row>
    <row r="17" spans="1:3">
      <c r="A17" s="2" t="s">
        <v>26</v>
      </c>
      <c r="B17" s="2">
        <f>SUM(B8:B14)</f>
        <v>4</v>
      </c>
      <c r="C17" s="12"/>
    </row>
    <row r="19" spans="1:3" ht="15">
      <c r="A19" s="8" t="s">
        <v>13</v>
      </c>
    </row>
  </sheetData>
  <mergeCells count="1">
    <mergeCell ref="D7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1D87-B1BD-447F-992D-8D83E78F6B86}">
  <sheetPr>
    <tabColor theme="6" tint="0.59999389629810485"/>
  </sheetPr>
  <dimension ref="A1:H42"/>
  <sheetViews>
    <sheetView topLeftCell="A6" workbookViewId="0">
      <selection activeCell="C41" sqref="C41"/>
    </sheetView>
  </sheetViews>
  <sheetFormatPr defaultColWidth="8.625" defaultRowHeight="14.25"/>
  <cols>
    <col min="1" max="1" width="20.375" customWidth="1"/>
  </cols>
  <sheetData>
    <row r="1" spans="1:6" ht="15.75">
      <c r="A1" s="9" t="s">
        <v>48</v>
      </c>
    </row>
    <row r="2" spans="1:6" ht="15">
      <c r="A2" s="8" t="s">
        <v>4</v>
      </c>
    </row>
    <row r="4" spans="1:6" ht="15">
      <c r="A4" s="1" t="s">
        <v>14</v>
      </c>
    </row>
    <row r="5" spans="1:6">
      <c r="A5" s="2" t="s">
        <v>50</v>
      </c>
      <c r="B5" s="2">
        <v>2021</v>
      </c>
      <c r="C5" s="2">
        <v>2022</v>
      </c>
      <c r="D5" s="2">
        <v>2023</v>
      </c>
      <c r="E5" s="2">
        <v>2024</v>
      </c>
      <c r="F5" s="2">
        <v>2025</v>
      </c>
    </row>
    <row r="6" spans="1:6">
      <c r="A6" s="2" t="s">
        <v>15</v>
      </c>
      <c r="B6" s="23">
        <v>1.6</v>
      </c>
      <c r="C6" s="10">
        <v>1</v>
      </c>
      <c r="D6" s="10">
        <v>1.3</v>
      </c>
      <c r="E6" s="10">
        <v>1.5</v>
      </c>
      <c r="F6" s="22">
        <v>0.9</v>
      </c>
    </row>
    <row r="7" spans="1:6">
      <c r="A7" s="2" t="s">
        <v>16</v>
      </c>
      <c r="B7" s="10">
        <v>2.5</v>
      </c>
      <c r="C7" s="10">
        <v>3</v>
      </c>
      <c r="D7" s="10">
        <v>4</v>
      </c>
      <c r="E7" s="10">
        <v>2</v>
      </c>
      <c r="F7" s="22">
        <v>4.5999999999999996</v>
      </c>
    </row>
    <row r="8" spans="1:6">
      <c r="A8" s="11" t="s">
        <v>12</v>
      </c>
    </row>
    <row r="10" spans="1:6" ht="15">
      <c r="A10" s="8" t="s">
        <v>13</v>
      </c>
    </row>
    <row r="33" spans="1:8" ht="15.75">
      <c r="A33" s="42" t="s">
        <v>41</v>
      </c>
      <c r="B33" s="42"/>
      <c r="C33" s="42"/>
      <c r="D33" s="42"/>
      <c r="E33" s="42"/>
      <c r="F33" s="42"/>
      <c r="G33" s="42"/>
      <c r="H33" s="42"/>
    </row>
    <row r="34" spans="1:8" ht="15">
      <c r="A34" s="8" t="s">
        <v>4</v>
      </c>
    </row>
    <row r="36" spans="1:8" ht="15">
      <c r="A36" s="1" t="s">
        <v>49</v>
      </c>
    </row>
    <row r="37" spans="1:8">
      <c r="A37" s="2"/>
      <c r="B37" s="2">
        <v>2021</v>
      </c>
      <c r="C37" s="2">
        <v>2022</v>
      </c>
      <c r="D37" s="2">
        <v>2023</v>
      </c>
      <c r="E37" s="2">
        <v>2024</v>
      </c>
      <c r="F37" s="2">
        <v>2025</v>
      </c>
    </row>
    <row r="38" spans="1:8">
      <c r="A38" s="2" t="s">
        <v>17</v>
      </c>
      <c r="B38" s="10">
        <v>10</v>
      </c>
      <c r="C38" s="10">
        <v>12</v>
      </c>
      <c r="D38" s="10">
        <v>13.4</v>
      </c>
      <c r="E38" s="10">
        <v>14</v>
      </c>
      <c r="F38" s="10">
        <v>15</v>
      </c>
    </row>
    <row r="39" spans="1:8">
      <c r="A39" s="2" t="s">
        <v>18</v>
      </c>
      <c r="B39" s="10">
        <v>5</v>
      </c>
      <c r="C39" s="10">
        <v>6.1</v>
      </c>
      <c r="D39" s="10">
        <v>6.7</v>
      </c>
      <c r="E39" s="10">
        <v>7</v>
      </c>
      <c r="F39" s="10">
        <v>7.1</v>
      </c>
    </row>
    <row r="40" spans="1:8">
      <c r="A40" s="11" t="s">
        <v>12</v>
      </c>
    </row>
    <row r="42" spans="1:8" ht="15">
      <c r="A42" s="8" t="s">
        <v>13</v>
      </c>
    </row>
  </sheetData>
  <mergeCells count="1">
    <mergeCell ref="A33:H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75F0-2215-406C-BC50-D909F0071C4A}">
  <sheetPr>
    <tabColor theme="5" tint="0.79998168889431442"/>
  </sheetPr>
  <dimension ref="A1:H42"/>
  <sheetViews>
    <sheetView workbookViewId="0"/>
  </sheetViews>
  <sheetFormatPr defaultColWidth="8.625" defaultRowHeight="14.25"/>
  <cols>
    <col min="1" max="1" width="20.375" customWidth="1"/>
  </cols>
  <sheetData>
    <row r="1" spans="1:6" ht="15.75">
      <c r="A1" s="9" t="s">
        <v>51</v>
      </c>
    </row>
    <row r="2" spans="1:6" ht="15">
      <c r="A2" s="8" t="s">
        <v>4</v>
      </c>
    </row>
    <row r="4" spans="1:6" ht="15">
      <c r="A4" s="1" t="s">
        <v>52</v>
      </c>
    </row>
    <row r="5" spans="1:6">
      <c r="A5" s="2" t="s">
        <v>14</v>
      </c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>
      <c r="A6" s="2" t="s">
        <v>15</v>
      </c>
      <c r="B6" s="23">
        <v>0.9</v>
      </c>
      <c r="C6" s="10">
        <v>1</v>
      </c>
      <c r="D6" s="10">
        <v>1.3</v>
      </c>
      <c r="E6" s="10">
        <v>1.5</v>
      </c>
      <c r="F6" s="22">
        <v>0.9</v>
      </c>
    </row>
    <row r="7" spans="1:6">
      <c r="A7" s="2" t="s">
        <v>16</v>
      </c>
      <c r="B7" s="10">
        <v>4.5999999999999996</v>
      </c>
      <c r="C7" s="10">
        <v>3</v>
      </c>
      <c r="D7" s="10">
        <v>4</v>
      </c>
      <c r="E7" s="10">
        <v>2</v>
      </c>
      <c r="F7" s="22">
        <v>4.5999999999999996</v>
      </c>
    </row>
    <row r="8" spans="1:6">
      <c r="A8" s="11" t="s">
        <v>12</v>
      </c>
    </row>
    <row r="10" spans="1:6" ht="15">
      <c r="A10" s="8" t="s">
        <v>13</v>
      </c>
    </row>
    <row r="33" spans="1:8" ht="15.75">
      <c r="A33" s="42" t="s">
        <v>41</v>
      </c>
      <c r="B33" s="42"/>
      <c r="C33" s="42"/>
      <c r="D33" s="42"/>
      <c r="E33" s="42"/>
      <c r="F33" s="42"/>
      <c r="G33" s="42"/>
      <c r="H33" s="42"/>
    </row>
    <row r="34" spans="1:8" ht="15">
      <c r="A34" s="8" t="s">
        <v>4</v>
      </c>
    </row>
    <row r="36" spans="1:8" ht="15">
      <c r="A36" s="1" t="s">
        <v>49</v>
      </c>
    </row>
    <row r="37" spans="1:8">
      <c r="A37" s="2"/>
      <c r="B37" s="2">
        <v>2025</v>
      </c>
      <c r="C37" s="2">
        <v>2026</v>
      </c>
      <c r="D37" s="2">
        <v>2027</v>
      </c>
      <c r="E37" s="2">
        <v>2028</v>
      </c>
      <c r="F37" s="2">
        <v>2029</v>
      </c>
    </row>
    <row r="38" spans="1:8">
      <c r="A38" s="2" t="s">
        <v>17</v>
      </c>
      <c r="B38" s="10">
        <v>15</v>
      </c>
      <c r="C38" s="10">
        <v>15.5</v>
      </c>
      <c r="D38" s="10">
        <v>16</v>
      </c>
      <c r="E38" s="10">
        <v>17</v>
      </c>
      <c r="F38" s="10">
        <v>18</v>
      </c>
    </row>
    <row r="39" spans="1:8">
      <c r="A39" s="2" t="s">
        <v>18</v>
      </c>
      <c r="B39" s="10">
        <v>7.1</v>
      </c>
      <c r="C39" s="10">
        <v>8</v>
      </c>
      <c r="D39" s="10">
        <v>8.6999999999999993</v>
      </c>
      <c r="E39" s="10">
        <v>8.6999999999999993</v>
      </c>
      <c r="F39" s="10">
        <v>9</v>
      </c>
    </row>
    <row r="40" spans="1:8">
      <c r="A40" s="11" t="s">
        <v>12</v>
      </c>
    </row>
    <row r="42" spans="1:8" ht="15">
      <c r="A42" s="8" t="s">
        <v>13</v>
      </c>
    </row>
  </sheetData>
  <mergeCells count="1">
    <mergeCell ref="A33:H3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0464-D22C-4B54-8FBB-7AAA71C3D514}">
  <sheetPr>
    <tabColor theme="5" tint="0.39997558519241921"/>
  </sheetPr>
  <dimension ref="A1:L18"/>
  <sheetViews>
    <sheetView workbookViewId="0"/>
  </sheetViews>
  <sheetFormatPr defaultColWidth="8.625" defaultRowHeight="14.25"/>
  <cols>
    <col min="1" max="1" width="28.375" customWidth="1"/>
    <col min="2" max="2" width="11.375" customWidth="1"/>
    <col min="3" max="3" width="15.625" customWidth="1"/>
  </cols>
  <sheetData>
    <row r="1" spans="1:12" ht="15.75">
      <c r="A1" s="9" t="s">
        <v>42</v>
      </c>
    </row>
    <row r="2" spans="1:12" ht="15">
      <c r="A2" s="8" t="s">
        <v>4</v>
      </c>
    </row>
    <row r="7" spans="1:12">
      <c r="A7" s="2" t="s">
        <v>17</v>
      </c>
      <c r="B7" s="13" t="s">
        <v>19</v>
      </c>
      <c r="C7" s="14"/>
      <c r="D7" s="43" t="s">
        <v>20</v>
      </c>
      <c r="E7" s="43"/>
      <c r="F7" s="43"/>
      <c r="G7" s="43"/>
      <c r="H7" s="43"/>
      <c r="I7" s="43"/>
      <c r="J7" s="43"/>
      <c r="K7" s="43"/>
      <c r="L7" s="43"/>
    </row>
    <row r="8" spans="1:12">
      <c r="A8" s="2" t="s">
        <v>21</v>
      </c>
      <c r="B8" s="17">
        <v>0.73799999999999999</v>
      </c>
      <c r="C8" s="15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2" t="s">
        <v>22</v>
      </c>
      <c r="B9" s="17">
        <v>0.95940000000000003</v>
      </c>
      <c r="C9" s="15"/>
      <c r="D9" s="43"/>
      <c r="E9" s="43"/>
      <c r="F9" s="43"/>
      <c r="G9" s="43"/>
      <c r="H9" s="43"/>
      <c r="I9" s="43"/>
      <c r="J9" s="43"/>
      <c r="K9" s="43"/>
      <c r="L9" s="43"/>
    </row>
    <row r="10" spans="1:12">
      <c r="A10" s="2" t="s">
        <v>23</v>
      </c>
      <c r="B10" s="17">
        <v>2.4354</v>
      </c>
      <c r="C10" s="15"/>
    </row>
    <row r="11" spans="1:12">
      <c r="A11" s="2" t="s">
        <v>24</v>
      </c>
      <c r="B11" s="17">
        <v>2.8782000000000001</v>
      </c>
      <c r="C11" s="15"/>
    </row>
    <row r="12" spans="1:12">
      <c r="A12" s="2" t="s">
        <v>25</v>
      </c>
      <c r="B12" s="17">
        <v>0.29520000000000002</v>
      </c>
      <c r="C12" s="15"/>
    </row>
    <row r="13" spans="1:12">
      <c r="A13" s="2" t="s">
        <v>35</v>
      </c>
      <c r="B13" s="17">
        <v>0.14760000000000001</v>
      </c>
      <c r="C13" s="15"/>
    </row>
    <row r="14" spans="1:12">
      <c r="A14" s="2"/>
      <c r="B14" s="17"/>
      <c r="C14" s="15"/>
    </row>
    <row r="15" spans="1:12">
      <c r="A15" s="2"/>
      <c r="B15" s="17"/>
      <c r="C15" s="15"/>
    </row>
    <row r="16" spans="1:12">
      <c r="A16" s="2" t="s">
        <v>26</v>
      </c>
      <c r="B16" s="16">
        <f>SUM(B8:B15)</f>
        <v>7.4537999999999993</v>
      </c>
      <c r="C16" s="15"/>
    </row>
    <row r="18" spans="1:1" ht="15">
      <c r="A18" s="8" t="s">
        <v>13</v>
      </c>
    </row>
  </sheetData>
  <mergeCells count="1">
    <mergeCell ref="D7:L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9F1E-987C-4824-BA66-58D71D368F51}">
  <sheetPr>
    <tabColor theme="9" tint="0.79998168889431442"/>
  </sheetPr>
  <dimension ref="A1:J29"/>
  <sheetViews>
    <sheetView workbookViewId="0">
      <selection activeCell="D35" sqref="D35"/>
    </sheetView>
  </sheetViews>
  <sheetFormatPr defaultColWidth="8.625" defaultRowHeight="14.25"/>
  <cols>
    <col min="1" max="1" width="35.625" customWidth="1"/>
  </cols>
  <sheetData>
    <row r="1" spans="1:10" ht="15.75">
      <c r="A1" s="44" t="s">
        <v>43</v>
      </c>
      <c r="B1" s="44"/>
      <c r="C1" s="44"/>
      <c r="D1" s="44"/>
      <c r="E1" s="44"/>
      <c r="F1" s="44"/>
      <c r="G1" s="44"/>
      <c r="H1" s="44"/>
    </row>
    <row r="2" spans="1:10" ht="15">
      <c r="A2" s="8" t="s">
        <v>4</v>
      </c>
    </row>
    <row r="3" spans="1:10">
      <c r="B3" s="4">
        <v>2015</v>
      </c>
      <c r="C3" s="5">
        <v>2016</v>
      </c>
      <c r="D3" s="5">
        <v>2017</v>
      </c>
      <c r="E3" s="5">
        <v>2018</v>
      </c>
      <c r="F3" s="5">
        <v>2019</v>
      </c>
      <c r="G3" s="5">
        <v>2020</v>
      </c>
      <c r="H3" s="5">
        <v>2021</v>
      </c>
      <c r="I3" s="5">
        <v>2022</v>
      </c>
      <c r="J3" s="6">
        <v>2023</v>
      </c>
    </row>
    <row r="4" spans="1:10">
      <c r="A4" s="2" t="s">
        <v>5</v>
      </c>
      <c r="B4" s="7">
        <v>4909614</v>
      </c>
      <c r="C4" s="7">
        <v>4857885</v>
      </c>
      <c r="D4" s="7">
        <v>4825960</v>
      </c>
      <c r="E4" s="7">
        <v>4744163</v>
      </c>
      <c r="F4" s="7">
        <v>4729605</v>
      </c>
      <c r="G4" s="7">
        <v>4753709</v>
      </c>
      <c r="H4" s="7">
        <v>4796713</v>
      </c>
      <c r="I4" s="7">
        <v>4785055</v>
      </c>
      <c r="J4" s="7">
        <v>4769125</v>
      </c>
    </row>
    <row r="5" spans="1:10">
      <c r="A5" s="2" t="s">
        <v>6</v>
      </c>
      <c r="B5" s="7">
        <v>202.41386986301401</v>
      </c>
      <c r="C5" s="7">
        <v>200.602157534247</v>
      </c>
      <c r="D5" s="7">
        <v>192.020616438356</v>
      </c>
      <c r="E5" s="7">
        <v>194.06150684931501</v>
      </c>
      <c r="F5" s="7">
        <v>197.207089041096</v>
      </c>
      <c r="G5" s="7">
        <v>211.245993150685</v>
      </c>
      <c r="H5" s="7">
        <v>205.65458904109599</v>
      </c>
      <c r="I5" s="7">
        <v>194.07547742762699</v>
      </c>
      <c r="J5" s="7">
        <v>188.36403116355501</v>
      </c>
    </row>
    <row r="29" spans="3:3" ht="15">
      <c r="C29" s="8" t="s">
        <v>7</v>
      </c>
    </row>
  </sheetData>
  <mergeCells count="1">
    <mergeCell ref="A1:H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88B6E0794A7644B0AFD7A1938EE3AF" ma:contentTypeVersion="19" ma:contentTypeDescription="Luo uusi asiakirja." ma:contentTypeScope="" ma:versionID="1e09e9959623b6c96e0645d77f86e71e">
  <xsd:schema xmlns:xsd="http://www.w3.org/2001/XMLSchema" xmlns:xs="http://www.w3.org/2001/XMLSchema" xmlns:p="http://schemas.microsoft.com/office/2006/metadata/properties" xmlns:ns2="44a5ebd8-b9bd-4f76-9ea5-f6d45203b8d2" xmlns:ns3="e5c82937-2ea2-4861-be31-63ded3678d05" targetNamespace="http://schemas.microsoft.com/office/2006/metadata/properties" ma:root="true" ma:fieldsID="3c79234bd5935cc798e05f34ef12b757" ns2:_="" ns3:_="">
    <xsd:import namespace="44a5ebd8-b9bd-4f76-9ea5-f6d45203b8d2"/>
    <xsd:import namespace="e5c82937-2ea2-4861-be31-63ded3678d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ebd8-b9bd-4f76-9ea5-f6d45203b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d990ad3-1d93-4d8b-98a7-316ee4c16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2937-2ea2-4861-be31-63ded3678d0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bf1d23-02d4-42b1-81cf-efcd8a7f4706}" ma:internalName="TaxCatchAll" ma:showField="CatchAllData" ma:web="e5c82937-2ea2-4861-be31-63ded3678d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2937-2ea2-4861-be31-63ded3678d05" xsi:nil="true"/>
    <lcf76f155ced4ddcb4097134ff3c332f xmlns="44a5ebd8-b9bd-4f76-9ea5-f6d45203b8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5B98C1-B5B2-40EF-A723-B7575CA23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ebd8-b9bd-4f76-9ea5-f6d45203b8d2"/>
    <ds:schemaRef ds:uri="e5c82937-2ea2-4861-be31-63ded3678d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2C2368-872A-40C0-9127-27D582F04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A66AAB-12E1-4CA9-93C6-D24A9DAD2EBC}">
  <ds:schemaRefs>
    <ds:schemaRef ds:uri="http://schemas.microsoft.com/office/2006/metadata/properties"/>
    <ds:schemaRef ds:uri="http://schemas.microsoft.com/office/infopath/2007/PartnerControls"/>
    <ds:schemaRef ds:uri="e5c82937-2ea2-4861-be31-63ded3678d05"/>
    <ds:schemaRef ds:uri="44a5ebd8-b9bd-4f76-9ea5-f6d45203b8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Sisällysluettelo</vt:lpstr>
      <vt:lpstr>Investoinnit, poistot, velat</vt:lpstr>
      <vt:lpstr>Investointisuunnitelma</vt:lpstr>
      <vt:lpstr>Toimintakulut</vt:lpstr>
      <vt:lpstr>Talous 2021-2025</vt:lpstr>
      <vt:lpstr>Taloussuunnitelma 2025-2029</vt:lpstr>
      <vt:lpstr>Liikevaihto</vt:lpstr>
      <vt:lpstr>Talousveden saatavuus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Saijariina Toivikko</dc:creator>
  <cp:keywords/>
  <dc:description/>
  <cp:lastModifiedBy>Eeva Hörkkö</cp:lastModifiedBy>
  <cp:revision/>
  <dcterms:created xsi:type="dcterms:W3CDTF">2025-02-25T07:45:43Z</dcterms:created>
  <dcterms:modified xsi:type="dcterms:W3CDTF">2025-06-19T07:54:38Z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0x010100C288B6E0794A7644B0AFD7A1938EE3AF</vt:lpwstr>
  </property>
  <property fmtid="{D5CDD505-2E9C-101B-9397-08002B2CF9AE}" pid="3" name="MediaServiceImageTags">
    <vt:lpwstr/>
  </property>
</Properties>
</file>